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<sst xmlns="http://schemas.openxmlformats.org/spreadsheetml/2006/main" count="192" uniqueCount="94">
  <si>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</si>
  <si>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</si>
  <si>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</si>
  <si>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</si>
  <si>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</si>
  <si>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</si>
  <si>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</si>
  <si>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</si>
  <si>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</si>
  <si>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</si>
  <si>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</si>
  <si>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</si>
  <si>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</si>
  <si>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</si>
  <si>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</si>
  <si>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</si>
  <si>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</si>
  <si>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</si>
  <si>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</si>
  <si>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</si>
  <si>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</si>
  <si>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</si>
  <si>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</si>
  <si>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</si>
  <si>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</si>
  <si>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</si>
  <si>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</si>
  <si>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</si>
  <si>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</si>
  <si>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</si>
  <si>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</si>
  <si>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</si>
  <si>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</si>
  <si>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</si>
  <si>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</si>
  <si>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</si>
  <si>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</si>
  <si>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</si>
  <si>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</si>
  <si>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</si>
  <si>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</si>
  <si>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</si>
  <si>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</si>
  <si>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</si>
  <si>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</si>
  <si>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</si>
  <si>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</si>
  <si>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</si>
  <si>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</si>
  <si>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</si>
  <si>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</si>
  <si>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</si>
  <si>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</si>
  <si>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</si>
  <si>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</si>
  <si>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</si>
  <si>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</si>
  <si>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</si>
  <si>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</si>
  <si>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</si>
  <si>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</si>
  <si>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</si>
  <si>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</si>
  <si>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</si>
  <si>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</si>
  <si>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</si>
  <si>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</si>
  <si>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</si>
  <si>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</si>
  <si>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</si>
  <si>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</si>
  <si>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</si>
  <si>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</si>
  <si>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</si>
  <si>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</si>
  <si>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</si>
  <si>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</si>
  <si>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</si>
  <si>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</si>
  <si>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</si>
  <si>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</si>
  <si>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</si>
  <si>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</si>
  <si>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</si>
  <si>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</si>
  <si>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</si>
  <si>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</si>
  <si>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</si>
  <si>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</si>
  <si>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05.04.2019</t>
  </si>
  <si>
    <r>
      <t xml:space="preserve">станом на 05.04.2019р.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</si>
  <si>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</si>
  <si>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</si>
  <si>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05.04.2019р.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</si>
</sst>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9122721"/>
        <c:axId val="39451306"/>
      </c:lineChart>
      <c:catAx>
        <c:axId val="491227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1306"/>
        <c:crosses val="autoZero"/>
        <c:auto val="0"/>
        <c:lblOffset val="100"/>
        <c:tickLblSkip val="1"/>
        <c:noMultiLvlLbl val="0"/>
      </c:catAx>
      <c:valAx>
        <c:axId val="3945130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2272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9517435"/>
        <c:axId val="41439188"/>
      </c:lineChart>
      <c:catAx>
        <c:axId val="195174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39188"/>
        <c:crosses val="autoZero"/>
        <c:auto val="0"/>
        <c:lblOffset val="100"/>
        <c:tickLblSkip val="1"/>
        <c:noMultiLvlLbl val="0"/>
      </c:catAx>
      <c:valAx>
        <c:axId val="4143918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174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7408373"/>
        <c:axId val="1131038"/>
      </c:lineChart>
      <c:catAx>
        <c:axId val="374083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1038"/>
        <c:crosses val="autoZero"/>
        <c:auto val="0"/>
        <c:lblOffset val="100"/>
        <c:tickLblSkip val="1"/>
        <c:noMultiLvlLbl val="0"/>
      </c:catAx>
      <c:valAx>
        <c:axId val="113103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083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0179343"/>
        <c:axId val="24505224"/>
      </c:lineChart>
      <c:catAx>
        <c:axId val="101793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05224"/>
        <c:crosses val="autoZero"/>
        <c:auto val="0"/>
        <c:lblOffset val="100"/>
        <c:tickLblSkip val="1"/>
        <c:noMultiLvlLbl val="0"/>
      </c:catAx>
      <c:valAx>
        <c:axId val="2450522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793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220425"/>
        <c:axId val="38766098"/>
      </c:bar3DChart>
      <c:catAx>
        <c:axId val="1922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66098"/>
        <c:crosses val="autoZero"/>
        <c:auto val="1"/>
        <c:lblOffset val="100"/>
        <c:tickLblSkip val="1"/>
        <c:noMultiLvlLbl val="0"/>
      </c:catAx>
      <c:valAx>
        <c:axId val="38766098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20425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3350563"/>
        <c:axId val="53046204"/>
      </c:bar3DChart>
      <c:catAx>
        <c:axId val="13350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46204"/>
        <c:crosses val="autoZero"/>
        <c:auto val="1"/>
        <c:lblOffset val="100"/>
        <c:tickLblSkip val="1"/>
        <c:noMultiLvlLbl val="0"/>
      </c:catAx>
      <c:valAx>
        <c:axId val="53046204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50563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445 322,8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- 147 971,1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- 168 734,8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2.67</v>
          </cell>
          <cell r="K6">
            <v>65525017.779999994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0.00267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65525.017779999995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F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3707.7250000000004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3707.7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3707.7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3707.7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15200</v>
      </c>
      <c r="P8" s="3">
        <f t="shared" si="1"/>
        <v>0</v>
      </c>
      <c r="Q8" s="2">
        <v>3707.7</v>
      </c>
      <c r="R8" s="71"/>
      <c r="S8" s="72"/>
      <c r="T8" s="70"/>
      <c r="U8" s="125"/>
      <c r="V8" s="126"/>
      <c r="W8" s="68">
        <f t="shared" si="3"/>
        <v>0</v>
      </c>
    </row>
    <row r="9" spans="1:23" ht="12.75">
      <c r="A9" s="10">
        <v>43563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3900</v>
      </c>
      <c r="P9" s="3">
        <f t="shared" si="1"/>
        <v>0</v>
      </c>
      <c r="Q9" s="2">
        <v>3707.7</v>
      </c>
      <c r="R9" s="71"/>
      <c r="S9" s="72"/>
      <c r="T9" s="70"/>
      <c r="U9" s="125"/>
      <c r="V9" s="126"/>
      <c r="W9" s="68">
        <f t="shared" si="3"/>
        <v>0</v>
      </c>
    </row>
    <row r="10" spans="1:23" ht="12.75">
      <c r="A10" s="10">
        <v>43564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3707.7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43565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3707.7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43566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4800</v>
      </c>
      <c r="P12" s="3">
        <f t="shared" si="1"/>
        <v>0</v>
      </c>
      <c r="Q12" s="2">
        <v>3707.7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43567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4500</v>
      </c>
      <c r="P13" s="3">
        <f t="shared" si="1"/>
        <v>0</v>
      </c>
      <c r="Q13" s="2">
        <v>3707.7</v>
      </c>
      <c r="R13" s="69"/>
      <c r="S13" s="65"/>
      <c r="T13" s="70"/>
      <c r="U13" s="125"/>
      <c r="V13" s="126"/>
      <c r="W13" s="68">
        <v>0</v>
      </c>
    </row>
    <row r="14" spans="1:23" ht="12.75">
      <c r="A14" s="10">
        <v>43570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14500</v>
      </c>
      <c r="P14" s="3">
        <f t="shared" si="1"/>
        <v>0</v>
      </c>
      <c r="Q14" s="2">
        <v>3707.7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43571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3707.7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6000</v>
      </c>
      <c r="P16" s="3">
        <f t="shared" si="1"/>
        <v>0</v>
      </c>
      <c r="Q16" s="2">
        <v>3707.7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3707.7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3707.7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3707.7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3707.7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3707.7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3707.7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3707.7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6651.4</v>
      </c>
      <c r="C24" s="85">
        <f t="shared" si="4"/>
        <v>36.5</v>
      </c>
      <c r="D24" s="107">
        <f t="shared" si="4"/>
        <v>36.5</v>
      </c>
      <c r="E24" s="107">
        <f t="shared" si="4"/>
        <v>0</v>
      </c>
      <c r="F24" s="85">
        <f t="shared" si="4"/>
        <v>240.60000000000002</v>
      </c>
      <c r="G24" s="85">
        <f t="shared" si="4"/>
        <v>562.5</v>
      </c>
      <c r="H24" s="85">
        <f t="shared" si="4"/>
        <v>4393.700000000001</v>
      </c>
      <c r="I24" s="85">
        <f t="shared" si="4"/>
        <v>347.5</v>
      </c>
      <c r="J24" s="85">
        <f t="shared" si="4"/>
        <v>143.7</v>
      </c>
      <c r="K24" s="85">
        <f t="shared" si="4"/>
        <v>790.7</v>
      </c>
      <c r="L24" s="85">
        <f t="shared" si="4"/>
        <v>1530.3</v>
      </c>
      <c r="M24" s="84">
        <f t="shared" si="4"/>
        <v>134.00000000000023</v>
      </c>
      <c r="N24" s="84">
        <f t="shared" si="4"/>
        <v>14830.900000000001</v>
      </c>
      <c r="O24" s="84">
        <f t="shared" si="4"/>
        <v>162800</v>
      </c>
      <c r="P24" s="86">
        <f>N24/O24</f>
        <v>0.09109889434889436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39">
        <f>SUM(U4:U23)</f>
        <v>0</v>
      </c>
      <c r="V24" s="140"/>
      <c r="W24" s="75">
        <f>R24+S24+U24+T24+V24</f>
        <v>21.1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43560</v>
      </c>
      <c r="S29" s="143">
        <v>0.00267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43560</v>
      </c>
      <c r="S39" s="131">
        <v>65525.017779999995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92</v>
      </c>
      <c r="P27" s="149"/>
    </row>
    <row r="28" spans="1:16" ht="30.75" customHeight="1">
      <c r="A28" s="162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квітень!S39</f>
        <v>65525.017779999995</v>
      </c>
      <c r="B29" s="45">
        <v>5070</v>
      </c>
      <c r="C29" s="45">
        <v>132.05</v>
      </c>
      <c r="D29" s="45">
        <v>933</v>
      </c>
      <c r="E29" s="45">
        <v>0.06</v>
      </c>
      <c r="F29" s="45">
        <v>2700</v>
      </c>
      <c r="G29" s="45">
        <v>1878.28</v>
      </c>
      <c r="H29" s="45">
        <v>8</v>
      </c>
      <c r="I29" s="45">
        <v>3</v>
      </c>
      <c r="J29" s="45"/>
      <c r="K29" s="45"/>
      <c r="L29" s="59">
        <f>H29+F29+D29+J29+B29</f>
        <v>8711</v>
      </c>
      <c r="M29" s="46">
        <f>C29+E29+G29+I29</f>
        <v>2013.3899999999999</v>
      </c>
      <c r="N29" s="47">
        <f>M29-L29</f>
        <v>-6697.610000000001</v>
      </c>
      <c r="O29" s="152">
        <f>квітень!S29</f>
        <v>0.00267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272307.74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43642.33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90860.73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8557.06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14342.81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9339.140000000032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445322.77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0.06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9" sqref="E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2019-04-05T11:46:27Z</dcterms:modified>
  <cp:category/>
  <cp:version/>
  <cp:contentType/>
  <cp:contentStatus/>
</cp:coreProperties>
</file>